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ATI\BILANCI\BILANCI.XLS\"/>
    </mc:Choice>
  </mc:AlternateContent>
  <bookViews>
    <workbookView xWindow="0" yWindow="0" windowWidth="23040" windowHeight="9396"/>
  </bookViews>
  <sheets>
    <sheet name="Foglio1" sheetId="1" r:id="rId1"/>
    <sheet name="Foglio2" sheetId="2" r:id="rId2"/>
    <sheet name="Foglio3" sheetId="3" r:id="rId3"/>
  </sheets>
  <calcPr calcId="152511" concurrentCalc="0"/>
</workbook>
</file>

<file path=xl/calcChain.xml><?xml version="1.0" encoding="utf-8"?>
<calcChain xmlns="http://schemas.openxmlformats.org/spreadsheetml/2006/main">
  <c r="D153" i="1" l="1"/>
  <c r="D134" i="1"/>
  <c r="D119" i="1"/>
  <c r="D77" i="1"/>
  <c r="D65" i="1"/>
  <c r="D139" i="1"/>
  <c r="D127" i="1"/>
  <c r="D113" i="1"/>
  <c r="D105" i="1"/>
  <c r="D84" i="1"/>
  <c r="D141" i="1"/>
  <c r="D159" i="1"/>
  <c r="D163" i="1"/>
  <c r="D165" i="1"/>
  <c r="C153" i="1"/>
  <c r="C163" i="1"/>
  <c r="C139" i="1"/>
  <c r="C134" i="1"/>
  <c r="C127" i="1"/>
  <c r="C119" i="1"/>
  <c r="C113" i="1"/>
  <c r="C105" i="1"/>
  <c r="C84" i="1"/>
  <c r="C77" i="1"/>
  <c r="C65" i="1"/>
  <c r="C141" i="1"/>
  <c r="C165" i="1"/>
  <c r="D16" i="1"/>
  <c r="C31" i="1"/>
  <c r="C23" i="1"/>
  <c r="C27" i="1"/>
  <c r="C16" i="1"/>
  <c r="C33" i="1"/>
  <c r="D4" i="1"/>
  <c r="D31" i="1"/>
  <c r="D23" i="1"/>
  <c r="D27" i="1"/>
  <c r="D33" i="1"/>
  <c r="D167" i="1"/>
  <c r="C167" i="1"/>
</calcChain>
</file>

<file path=xl/sharedStrings.xml><?xml version="1.0" encoding="utf-8"?>
<sst xmlns="http://schemas.openxmlformats.org/spreadsheetml/2006/main" count="201" uniqueCount="184">
  <si>
    <t>ENTRATE</t>
  </si>
  <si>
    <t>CONSUNTIVO</t>
  </si>
  <si>
    <t xml:space="preserve">PREVENTIVO </t>
  </si>
  <si>
    <t>ENTRATE CORRENTI</t>
  </si>
  <si>
    <t>1.1</t>
  </si>
  <si>
    <t>Contributi a carico degli iscritti</t>
  </si>
  <si>
    <t>1.1.1</t>
  </si>
  <si>
    <t>Contributi ordinari</t>
  </si>
  <si>
    <t>1.1.2</t>
  </si>
  <si>
    <t>1.1.3</t>
  </si>
  <si>
    <t>Totale entrate per contributi a carico degli iscritti</t>
  </si>
  <si>
    <t>1.3</t>
  </si>
  <si>
    <t>Contributi particolari degli iscritti</t>
  </si>
  <si>
    <t>1.3.1</t>
  </si>
  <si>
    <t>Proventi liquidazione parcelle</t>
  </si>
  <si>
    <t>Totale contributi particolari degli iscritti</t>
  </si>
  <si>
    <t>1.5</t>
  </si>
  <si>
    <t>Redditi e proventi patrimoniali</t>
  </si>
  <si>
    <t>1.5.1</t>
  </si>
  <si>
    <t>Interessi attivi su depositi e conti correnti</t>
  </si>
  <si>
    <t>Totale redditi e proventi patrimoniali</t>
  </si>
  <si>
    <t>TOTALE ENTRATE CORRENTI</t>
  </si>
  <si>
    <t>USCITE</t>
  </si>
  <si>
    <t>Uscite per somme corrisposte agli organi dell'Ordine</t>
  </si>
  <si>
    <t>Totale uscite per somme corrisposte agli organi dell'Ordine</t>
  </si>
  <si>
    <t>Uscite per somme corrisposte a personale dipendente dell'Ordine</t>
  </si>
  <si>
    <t>Retribuzioni nette</t>
  </si>
  <si>
    <t>1.3.2</t>
  </si>
  <si>
    <t>Ritenute fiscali</t>
  </si>
  <si>
    <t>1.3.3</t>
  </si>
  <si>
    <t>Ritenute previdenziali</t>
  </si>
  <si>
    <t>1.3.4</t>
  </si>
  <si>
    <t>Fondo salari accessorio</t>
  </si>
  <si>
    <t>Altri costi del personale dipendente</t>
  </si>
  <si>
    <t>Totale uscite per somme corrisposte a personale dipendente dell'Ordine</t>
  </si>
  <si>
    <t>1.4</t>
  </si>
  <si>
    <t>Uscite per funzionamento uffici</t>
  </si>
  <si>
    <t>1.4.1</t>
  </si>
  <si>
    <t>Spese postali</t>
  </si>
  <si>
    <t>1.4.2</t>
  </si>
  <si>
    <t>Spese per pulizia locali</t>
  </si>
  <si>
    <t>Totale uscite per funzionamento uffici</t>
  </si>
  <si>
    <t>Uscite per acquisti beni di consumo e servizi</t>
  </si>
  <si>
    <t>Cancelleria e stampati</t>
  </si>
  <si>
    <t>1.5.2</t>
  </si>
  <si>
    <t>1.5.3</t>
  </si>
  <si>
    <t>1.5.4</t>
  </si>
  <si>
    <t>Spese per notifiche</t>
  </si>
  <si>
    <t>Totale uscite per acquisti beni di consumo e servizi</t>
  </si>
  <si>
    <t>1.6</t>
  </si>
  <si>
    <t>Uscite per prestazioni istituzionali</t>
  </si>
  <si>
    <t>1.6.1</t>
  </si>
  <si>
    <t>1.6.2</t>
  </si>
  <si>
    <t>Contributo OUA</t>
  </si>
  <si>
    <t>Contributo Unione Lombarda</t>
  </si>
  <si>
    <t>Totale uscite per prestazioni istituzionali</t>
  </si>
  <si>
    <t>1.8</t>
  </si>
  <si>
    <t>Oneri tributari</t>
  </si>
  <si>
    <t>1.8.1</t>
  </si>
  <si>
    <t>IRAP</t>
  </si>
  <si>
    <t>1.8.2</t>
  </si>
  <si>
    <t>Altri oneri tributari</t>
  </si>
  <si>
    <t>Totale oneri tributari</t>
  </si>
  <si>
    <t>TOTALE TITOLO 1 – USCITE CORRENTI</t>
  </si>
  <si>
    <t>2</t>
  </si>
  <si>
    <t>2.1</t>
  </si>
  <si>
    <t>Uscite per acquisti di beni durevoli</t>
  </si>
  <si>
    <t>2.1.1</t>
  </si>
  <si>
    <t>Acquisti attrezzature informatiche</t>
  </si>
  <si>
    <t>2.1.2</t>
  </si>
  <si>
    <t>Acquisto mobili e arredi</t>
  </si>
  <si>
    <t>2.1.3</t>
  </si>
  <si>
    <t>Totale uscite per acquisti di beni durevoli</t>
  </si>
  <si>
    <t>TOTALE TITOLO 2 – USCITE IN CONTO CAPITALE</t>
  </si>
  <si>
    <t>TOTALE USCITE COMPLESSIVE</t>
  </si>
  <si>
    <t>AVANZO (DISAVANZO) A CARICO ESERCIZIO SUCCESSIVO</t>
  </si>
  <si>
    <t>Oneri bancari</t>
  </si>
  <si>
    <t>Spese per trasferte istituzionali</t>
  </si>
  <si>
    <t>Assicurazione Consiglio</t>
  </si>
  <si>
    <t>Spese per organizzazione riunioni ULOF</t>
  </si>
  <si>
    <t>Spese telefoniche</t>
  </si>
  <si>
    <t>Prestazioni professionisti per Ordine</t>
  </si>
  <si>
    <t>ALTRE INFORMAZIONI DI CARATTERE PATRIMONIALE</t>
  </si>
  <si>
    <t>fondo liquidità accantonato per oneri futuri (personale)</t>
  </si>
  <si>
    <t>Formazione</t>
  </si>
  <si>
    <t>Quote tesserini</t>
  </si>
  <si>
    <t>1.1.4</t>
  </si>
  <si>
    <t>Commissioni MAV</t>
  </si>
  <si>
    <t>INAIL</t>
  </si>
  <si>
    <t>1.7</t>
  </si>
  <si>
    <t>Rimborsi POF e formazione permanente</t>
  </si>
  <si>
    <t>1.7.1</t>
  </si>
  <si>
    <t>1.7.2</t>
  </si>
  <si>
    <t>Totale uscite per rimborsi POF e formazione permanente</t>
  </si>
  <si>
    <t>Rimborsi alle associazioni eventi POF</t>
  </si>
  <si>
    <t>Rimborso LIUC eventi POF</t>
  </si>
  <si>
    <t>Altre spese varie</t>
  </si>
  <si>
    <t>Totale altre entrate</t>
  </si>
  <si>
    <t>Rimborso Comune di Busto Arsizio</t>
  </si>
  <si>
    <t>Comitato Pari Opportunità</t>
  </si>
  <si>
    <t>1.8.3</t>
  </si>
  <si>
    <t>IVA indetraibile</t>
  </si>
  <si>
    <t>*    *    *</t>
  </si>
  <si>
    <t>TITOLO 1 - USCITE CORRENTI</t>
  </si>
  <si>
    <t>TITOLO 2 - USCITE IN CONTO CAPITALE</t>
  </si>
  <si>
    <t>stampa libretti praticanti</t>
  </si>
  <si>
    <t>Contributo Consiglio Nazionale Forense</t>
  </si>
  <si>
    <t>Programmi, gestionali, software e assistenza</t>
  </si>
  <si>
    <t>AVANZO DI GESTIONE DA ESERCIZIO PRECEDENTE</t>
  </si>
  <si>
    <t>Contributo per CDD</t>
  </si>
  <si>
    <t xml:space="preserve">Ristrutturazione locali ordine </t>
  </si>
  <si>
    <t xml:space="preserve">Uscite per organismo di conciliazione  </t>
  </si>
  <si>
    <t>Spese per funzionamento uffici e retribuzione personale</t>
  </si>
  <si>
    <t>Totale uscite per organismo di mediazione</t>
  </si>
  <si>
    <t>Altre ritenute</t>
  </si>
  <si>
    <t>1.2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</si>
  <si>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</si>
  <si>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</si>
  <si>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</si>
  <si>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</si>
  <si>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</si>
  <si>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</si>
  <si>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</si>
  <si>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</si>
  <si>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</si>
  <si>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</si>
  <si>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</si>
  <si>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</si>
  <si>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</si>
  <si>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</si>
  <si>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</si>
  <si>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</si>
  <si>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</si>
  <si>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</si>
  <si>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</si>
  <si>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1.4.14</t>
  </si>
  <si>
    <t>1.4.15</t>
  </si>
  <si>
    <t>1.6.3</t>
  </si>
  <si>
    <t>2.1.4</t>
  </si>
  <si>
    <t xml:space="preserve">Imposte sul reddito e oneri finanziari </t>
  </si>
  <si>
    <t xml:space="preserve">Quota TFR dell'esercizio </t>
  </si>
  <si>
    <t xml:space="preserve">Manutenzione assist. Attrezzat. Elettr. </t>
  </si>
  <si>
    <t xml:space="preserve">F 24 PdR lavoratori socialmente utili </t>
  </si>
  <si>
    <t>1.7.4</t>
  </si>
  <si>
    <t>Servizi informatici PCT e PEC (comprensivi di quota ULOF per PCT e sportello)</t>
  </si>
  <si>
    <t>1.4.16</t>
  </si>
  <si>
    <t>1.4.17</t>
  </si>
  <si>
    <t xml:space="preserve">Tesserini riconosco </t>
  </si>
  <si>
    <t xml:space="preserve">Spese per Congresso Nazionale Forense </t>
  </si>
  <si>
    <t xml:space="preserve">Omaggi relatori convegni e avvocati neo iscritti </t>
  </si>
  <si>
    <t xml:space="preserve">Entrate organismo di mediazione </t>
  </si>
  <si>
    <t>Quota iscrizione avvocati neo iscritti e praticanti</t>
  </si>
  <si>
    <t>fondo TFR dipendenti (sia attività istituzionale sia Organismo di Conciliazione) al 31.12.2015</t>
  </si>
  <si>
    <t>di cui già corrisposti per anticipi € 43.470,00</t>
  </si>
  <si>
    <t>1.5.5</t>
  </si>
  <si>
    <t>Quota Congresso nazionale forense</t>
  </si>
  <si>
    <t>1.4.18</t>
  </si>
  <si>
    <t>Uscite per erogazioni liberali</t>
  </si>
  <si>
    <t>1.9.1</t>
  </si>
  <si>
    <t>1.9</t>
  </si>
  <si>
    <t>Liberi di leggere - acquisto libri per detenuti casa circondariale di Busto</t>
  </si>
  <si>
    <t>1.9.2</t>
  </si>
  <si>
    <t>Totale uscite per erogazioni liberali</t>
  </si>
  <si>
    <t>Assistenza e restyling sito internet - Creazione nuovo logo</t>
  </si>
  <si>
    <t xml:space="preserve">Formazione permanente </t>
  </si>
  <si>
    <t>Altri ricavi e proventi</t>
  </si>
  <si>
    <t>Abbuoni e arrotondamennti attivi</t>
  </si>
  <si>
    <t xml:space="preserve">Compensi a mediatori esercizi precedenti </t>
  </si>
  <si>
    <t xml:space="preserve">Targhe celebrative </t>
  </si>
  <si>
    <t xml:space="preserve">Compensi a mediatori </t>
  </si>
  <si>
    <t xml:space="preserve">Opere accessorie </t>
  </si>
  <si>
    <t>Scuola forense</t>
  </si>
  <si>
    <t xml:space="preserve">Totale uscite </t>
  </si>
  <si>
    <t>Giacenza su c/c attività istituzionale alla data del 31.12.2016</t>
  </si>
  <si>
    <t>Giacenza su c/c Organismo di Conciliazione alla data del 31.12.2016</t>
  </si>
  <si>
    <t>Giacenza di cassa attività istituzionale alla data del 31.12.2016</t>
  </si>
  <si>
    <t>Giacenza di cassa Organismo di Conciliazione alla data del 31.12.2016</t>
  </si>
  <si>
    <t>Manutenzione e noleggio fotocopiatrici e stampanti</t>
  </si>
  <si>
    <t>In aiuto delle popolazioni colpite dal sisma</t>
  </si>
  <si>
    <t>1,7,3</t>
  </si>
  <si>
    <t>1.7.5</t>
  </si>
  <si>
    <t>20% mediatori con mediazione esito negativo</t>
  </si>
  <si>
    <t>Spese per avvio scuola forense e formazione</t>
  </si>
  <si>
    <t>Doratura lapide Orrù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</si>
</sst>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4" fontId="0" fillId="0" borderId="0" xfId="0" applyNumberFormat="1"/>
    <xf numFmtId="0" fontId="2" fillId="0" borderId="0" xfId="0" applyFont="1" applyAlignment="1">
      <alignment horizontal="right"/>
    </xf>
    <xf numFmtId="4" fontId="2" fillId="0" borderId="0" xfId="0" applyNumberFormat="1" applyFont="1"/>
    <xf numFmtId="0" fontId="0" fillId="0" borderId="0" xfId="0" applyFont="1"/>
    <xf numFmtId="0" fontId="2" fillId="0" borderId="0" xfId="0" applyFont="1" applyAlignment="1"/>
    <xf numFmtId="0" fontId="0" fillId="0" borderId="0" xfId="0" applyFont="1" applyAlignment="1">
      <alignment horizontal="justify"/>
    </xf>
    <xf numFmtId="0" fontId="2" fillId="0" borderId="0" xfId="0" applyFont="1" applyAlignment="1">
      <alignment horizontal="justify"/>
    </xf>
    <xf numFmtId="14" fontId="1" fillId="0" borderId="0" xfId="0" applyNumberFormat="1" applyFont="1" applyAlignment="1">
      <alignment horizontal="center"/>
    </xf>
    <xf numFmtId="4" fontId="0" fillId="0" borderId="0" xfId="0" applyNumberFormat="1" applyFill="1"/>
    <xf numFmtId="0" fontId="0" fillId="0" borderId="0" xfId="0" applyFont="1" applyAlignment="1">
      <alignment horizontal="left"/>
    </xf>
    <xf numFmtId="0" fontId="0" fillId="0" borderId="0" xfId="0" applyAlignment="1">
      <alignment horizontal="right"/>
    </xf>
    <xf numFmtId="4" fontId="2" fillId="0" borderId="0" xfId="0" applyNumberFormat="1" applyFont="1" applyAlignment="1">
      <alignment horizontal="right"/>
    </xf>
    <xf numFmtId="4" fontId="0" fillId="0" borderId="0" xfId="0" applyNumberFormat="1" applyFont="1"/>
    <xf numFmtId="4" fontId="0" fillId="0" borderId="1" xfId="0" applyNumberFormat="1" applyBorder="1"/>
    <xf numFmtId="4" fontId="2" fillId="0" borderId="2" xfId="0" applyNumberFormat="1" applyFont="1" applyBorder="1"/>
    <xf numFmtId="0" fontId="2" fillId="0" borderId="0" xfId="0" applyFont="1" applyAlignment="1">
      <alignment horizontal="center"/>
    </xf>
    <xf numFmtId="4" fontId="2" fillId="0" borderId="1" xfId="0" applyNumberFormat="1" applyFont="1" applyBorder="1"/>
    <xf numFmtId="4" fontId="0" fillId="0" borderId="3" xfId="0" applyNumberFormat="1" applyBorder="1"/>
    <xf numFmtId="4" fontId="0" fillId="0" borderId="0" xfId="0" applyNumberFormat="1" applyBorder="1"/>
    <xf numFmtId="4" fontId="2" fillId="0" borderId="4" xfId="0" applyNumberFormat="1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4" fontId="0" fillId="0" borderId="1" xfId="0" applyNumberFormat="1" applyFont="1" applyBorder="1"/>
    <xf numFmtId="4" fontId="2" fillId="0" borderId="5" xfId="0" applyNumberFormat="1" applyFont="1" applyBorder="1"/>
    <xf numFmtId="4" fontId="0" fillId="0" borderId="1" xfId="0" applyNumberFormat="1" applyFill="1" applyBorder="1"/>
    <xf numFmtId="4" fontId="2" fillId="0" borderId="0" xfId="0" applyNumberFormat="1" applyFont="1" applyFill="1"/>
    <xf numFmtId="4" fontId="2" fillId="0" borderId="0" xfId="0" applyNumberFormat="1" applyFont="1" applyBorder="1"/>
    <xf numFmtId="4" fontId="2" fillId="0" borderId="5" xfId="0" applyNumberFormat="1" applyFont="1" applyFill="1" applyBorder="1"/>
    <xf numFmtId="0" fontId="0" fillId="2" borderId="0" xfId="0" applyFill="1"/>
    <xf numFmtId="4" fontId="2" fillId="0" borderId="0" xfId="0" applyNumberFormat="1" applyFont="1" applyBorder="1" applyAlignment="1">
      <alignment horizontal="right"/>
    </xf>
    <xf numFmtId="49" fontId="0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0" fillId="0" borderId="0" xfId="0" applyNumberFormat="1" applyBorder="1" applyAlignment="1">
      <alignment horizontal="left"/>
    </xf>
    <xf numFmtId="4" fontId="0" fillId="3" borderId="0" xfId="0" applyNumberFormat="1" applyFont="1" applyFill="1" applyBorder="1" applyAlignment="1">
      <alignment horizontal="right"/>
    </xf>
    <xf numFmtId="4" fontId="0" fillId="3" borderId="0" xfId="0" applyNumberFormat="1" applyFill="1"/>
    <xf numFmtId="4" fontId="3" fillId="3" borderId="0" xfId="0" applyNumberFormat="1" applyFont="1" applyFill="1" applyBorder="1" applyAlignment="1">
      <alignment horizontal="right"/>
    </xf>
    <xf numFmtId="0" fontId="0" fillId="3" borderId="0" xfId="0" applyFill="1"/>
    <xf numFmtId="4" fontId="2" fillId="3" borderId="4" xfId="0" applyNumberFormat="1" applyFont="1" applyFill="1" applyBorder="1"/>
    <xf numFmtId="4" fontId="0" fillId="0" borderId="0" xfId="0" applyNumberFormat="1" applyAlignment="1">
      <alignment horizontal="right"/>
    </xf>
    <xf numFmtId="4" fontId="5" fillId="0" borderId="1" xfId="0" applyNumberFormat="1" applyFont="1" applyBorder="1"/>
    <xf numFmtId="0" fontId="0" fillId="0" borderId="0" xfId="0" applyBorder="1" applyAlignment="1">
      <alignment horizontal="right"/>
    </xf>
    <xf numFmtId="0" fontId="2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0" xfId="0" applyFont="1" applyFill="1" applyBorder="1" applyAlignment="1">
      <alignment horizontal="left"/>
    </xf>
    <xf numFmtId="4" fontId="0" fillId="3" borderId="0" xfId="0" applyNumberFormat="1" applyFill="1" applyBorder="1"/>
    <xf numFmtId="0" fontId="0" fillId="0" borderId="0" xfId="0" applyBorder="1"/>
    <xf numFmtId="0" fontId="2" fillId="3" borderId="0" xfId="0" applyFont="1" applyFill="1" applyBorder="1" applyAlignment="1">
      <alignment horizontal="right"/>
    </xf>
    <xf numFmtId="4" fontId="2" fillId="3" borderId="0" xfId="0" applyNumberFormat="1" applyFont="1" applyFill="1" applyBorder="1"/>
    <xf numFmtId="0" fontId="2" fillId="0" borderId="0" xfId="0" applyFont="1" applyBorder="1"/>
    <xf numFmtId="49" fontId="0" fillId="0" borderId="0" xfId="0" applyNumberFormat="1" applyAlignment="1"/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9"/>
  <sheetViews>
    <sheetView tabSelected="1" topLeftCell="A79" workbookViewId="0">
      <selection activeCell="B103" sqref="B103"/>
    </sheetView>
  </sheetViews>
  <sheetFormatPr defaultColWidth="8.88671875" defaultRowHeight="13.2" x14ac:dyDescent="0.25"/>
  <cols>
    <col min="1" max="1" width="9.109375" style="36" customWidth="1"/>
    <col min="2" max="2" width="81" customWidth="1"/>
    <col min="3" max="4" width="20.6640625" customWidth="1"/>
  </cols>
  <sheetData>
    <row r="1" spans="1:4" ht="15.6" x14ac:dyDescent="0.3">
      <c r="A1" s="35"/>
      <c r="B1" s="1" t="s">
        <v>0</v>
      </c>
      <c r="C1" s="1" t="s">
        <v>1</v>
      </c>
      <c r="D1" s="1" t="s">
        <v>2</v>
      </c>
    </row>
    <row r="2" spans="1:4" ht="15.6" x14ac:dyDescent="0.3">
      <c r="A2" s="35"/>
      <c r="C2" s="11">
        <v>42735</v>
      </c>
      <c r="D2" s="1">
        <v>2017</v>
      </c>
    </row>
    <row r="3" spans="1:4" ht="15.6" x14ac:dyDescent="0.3">
      <c r="A3" s="35"/>
      <c r="C3" s="1"/>
      <c r="D3" s="1"/>
    </row>
    <row r="4" spans="1:4" x14ac:dyDescent="0.25">
      <c r="A4" s="35"/>
      <c r="B4" s="2" t="s">
        <v>108</v>
      </c>
      <c r="C4" s="6">
        <v>113271.72</v>
      </c>
      <c r="D4" s="6">
        <f>C33-C165</f>
        <v>75333.589999999851</v>
      </c>
    </row>
    <row r="5" spans="1:4" x14ac:dyDescent="0.25">
      <c r="A5" s="35"/>
      <c r="B5" s="2"/>
      <c r="C5" s="15"/>
      <c r="D5" s="29"/>
    </row>
    <row r="6" spans="1:4" x14ac:dyDescent="0.25">
      <c r="A6" s="35"/>
      <c r="B6" s="2"/>
      <c r="C6" s="15"/>
      <c r="D6" s="6"/>
    </row>
    <row r="7" spans="1:4" ht="15.6" x14ac:dyDescent="0.3">
      <c r="A7" s="35"/>
      <c r="C7" s="1"/>
      <c r="D7" s="1"/>
    </row>
    <row r="8" spans="1:4" x14ac:dyDescent="0.25">
      <c r="A8" s="35">
        <v>1</v>
      </c>
      <c r="B8" s="19" t="s">
        <v>3</v>
      </c>
      <c r="C8" s="4"/>
      <c r="D8" s="4"/>
    </row>
    <row r="9" spans="1:4" x14ac:dyDescent="0.25">
      <c r="A9" s="35"/>
      <c r="B9" s="3"/>
      <c r="C9" s="4"/>
      <c r="D9" s="4"/>
    </row>
    <row r="10" spans="1:4" x14ac:dyDescent="0.25">
      <c r="A10" s="34" t="s">
        <v>4</v>
      </c>
      <c r="B10" s="2" t="s">
        <v>5</v>
      </c>
      <c r="C10" s="4"/>
      <c r="D10" s="4"/>
    </row>
    <row r="11" spans="1:4" x14ac:dyDescent="0.25">
      <c r="A11" s="35" t="s">
        <v>6</v>
      </c>
      <c r="B11" t="s">
        <v>7</v>
      </c>
      <c r="C11" s="4">
        <v>263685.5</v>
      </c>
      <c r="D11" s="4">
        <v>293000</v>
      </c>
    </row>
    <row r="12" spans="1:4" x14ac:dyDescent="0.25">
      <c r="A12" s="35" t="s">
        <v>8</v>
      </c>
      <c r="B12" s="42" t="s">
        <v>151</v>
      </c>
      <c r="C12" s="40">
        <v>2300</v>
      </c>
      <c r="D12" s="40">
        <v>4000</v>
      </c>
    </row>
    <row r="13" spans="1:4" x14ac:dyDescent="0.25">
      <c r="A13" s="35" t="s">
        <v>9</v>
      </c>
      <c r="B13" s="32" t="s">
        <v>84</v>
      </c>
      <c r="C13" s="4">
        <v>3828</v>
      </c>
      <c r="D13" s="4">
        <v>3000</v>
      </c>
    </row>
    <row r="14" spans="1:4" x14ac:dyDescent="0.25">
      <c r="A14" s="35" t="s">
        <v>86</v>
      </c>
      <c r="B14" t="s">
        <v>85</v>
      </c>
      <c r="C14" s="4">
        <v>990</v>
      </c>
      <c r="D14" s="4">
        <v>1000</v>
      </c>
    </row>
    <row r="15" spans="1:4" x14ac:dyDescent="0.25">
      <c r="A15" s="35"/>
      <c r="C15" s="17"/>
      <c r="D15" s="17"/>
    </row>
    <row r="16" spans="1:4" x14ac:dyDescent="0.25">
      <c r="A16" s="35"/>
      <c r="B16" s="5" t="s">
        <v>10</v>
      </c>
      <c r="C16" s="20">
        <f>SUM(C11:C15)</f>
        <v>270803.5</v>
      </c>
      <c r="D16" s="20">
        <f>SUM(D11:D15)</f>
        <v>301000</v>
      </c>
    </row>
    <row r="17" spans="1:4" x14ac:dyDescent="0.25">
      <c r="A17" s="35"/>
      <c r="B17" s="5"/>
      <c r="C17" s="30"/>
      <c r="D17" s="30"/>
    </row>
    <row r="18" spans="1:4" x14ac:dyDescent="0.25">
      <c r="A18" s="35"/>
      <c r="B18" s="5"/>
      <c r="C18" s="30"/>
      <c r="D18" s="30"/>
    </row>
    <row r="19" spans="1:4" x14ac:dyDescent="0.25">
      <c r="A19" s="35" t="s">
        <v>115</v>
      </c>
      <c r="B19" s="3" t="s">
        <v>150</v>
      </c>
      <c r="C19" s="30">
        <v>228415.28</v>
      </c>
      <c r="D19" s="30">
        <v>200000</v>
      </c>
    </row>
    <row r="20" spans="1:4" x14ac:dyDescent="0.25">
      <c r="A20" s="35"/>
      <c r="C20" s="4"/>
      <c r="D20" s="4"/>
    </row>
    <row r="21" spans="1:4" x14ac:dyDescent="0.25">
      <c r="A21" s="35" t="s">
        <v>11</v>
      </c>
      <c r="B21" s="2" t="s">
        <v>12</v>
      </c>
      <c r="C21" s="4"/>
      <c r="D21" s="4"/>
    </row>
    <row r="22" spans="1:4" x14ac:dyDescent="0.25">
      <c r="A22" s="35" t="s">
        <v>13</v>
      </c>
      <c r="B22" t="s">
        <v>14</v>
      </c>
      <c r="C22" s="17">
        <v>11470.18</v>
      </c>
      <c r="D22" s="17">
        <v>7500</v>
      </c>
    </row>
    <row r="23" spans="1:4" x14ac:dyDescent="0.25">
      <c r="A23" s="35"/>
      <c r="B23" s="5" t="s">
        <v>15</v>
      </c>
      <c r="C23" s="20">
        <f>SUM(C22)</f>
        <v>11470.18</v>
      </c>
      <c r="D23" s="20">
        <f>SUM(D22)</f>
        <v>7500</v>
      </c>
    </row>
    <row r="24" spans="1:4" x14ac:dyDescent="0.25">
      <c r="A24" s="35"/>
      <c r="C24" s="4"/>
      <c r="D24" s="4"/>
    </row>
    <row r="25" spans="1:4" x14ac:dyDescent="0.25">
      <c r="A25" s="35" t="s">
        <v>35</v>
      </c>
      <c r="B25" s="2" t="s">
        <v>17</v>
      </c>
      <c r="C25" s="4"/>
      <c r="D25" s="4"/>
    </row>
    <row r="26" spans="1:4" x14ac:dyDescent="0.25">
      <c r="A26" s="35" t="s">
        <v>37</v>
      </c>
      <c r="B26" t="s">
        <v>19</v>
      </c>
      <c r="C26" s="17">
        <v>386.02</v>
      </c>
      <c r="D26" s="17">
        <v>300</v>
      </c>
    </row>
    <row r="27" spans="1:4" x14ac:dyDescent="0.25">
      <c r="A27" s="35"/>
      <c r="B27" s="5" t="s">
        <v>20</v>
      </c>
      <c r="C27" s="20">
        <f>SUM(C26)</f>
        <v>386.02</v>
      </c>
      <c r="D27" s="20">
        <f>SUM(D26)</f>
        <v>300</v>
      </c>
    </row>
    <row r="28" spans="1:4" x14ac:dyDescent="0.25">
      <c r="A28" s="35"/>
      <c r="B28" s="5"/>
      <c r="C28" s="4"/>
      <c r="D28" s="4"/>
    </row>
    <row r="29" spans="1:4" x14ac:dyDescent="0.25">
      <c r="A29" s="35"/>
      <c r="B29" s="2" t="s">
        <v>165</v>
      </c>
      <c r="C29" s="4"/>
      <c r="D29" s="4"/>
    </row>
    <row r="30" spans="1:4" x14ac:dyDescent="0.25">
      <c r="A30" s="35" t="s">
        <v>18</v>
      </c>
      <c r="B30" t="s">
        <v>166</v>
      </c>
      <c r="C30" s="17">
        <v>2</v>
      </c>
      <c r="D30" s="26">
        <v>0</v>
      </c>
    </row>
    <row r="31" spans="1:4" x14ac:dyDescent="0.25">
      <c r="A31" s="35"/>
      <c r="B31" s="5" t="s">
        <v>97</v>
      </c>
      <c r="C31" s="20">
        <f>+C30</f>
        <v>2</v>
      </c>
      <c r="D31" s="20">
        <f>+D30</f>
        <v>0</v>
      </c>
    </row>
    <row r="32" spans="1:4" x14ac:dyDescent="0.25">
      <c r="A32" s="35"/>
      <c r="B32" s="5"/>
      <c r="C32" s="17"/>
      <c r="D32" s="17"/>
    </row>
    <row r="33" spans="1:4" ht="13.8" thickBot="1" x14ac:dyDescent="0.3">
      <c r="A33" s="35"/>
      <c r="B33" s="19" t="s">
        <v>21</v>
      </c>
      <c r="C33" s="18">
        <f>SUM(C31+C23+C27+C19+C16+C4)</f>
        <v>624348.69999999995</v>
      </c>
      <c r="D33" s="18">
        <f>SUM(D31+D23+D27+D19+D16+D4)</f>
        <v>584133.58999999985</v>
      </c>
    </row>
    <row r="34" spans="1:4" ht="13.8" thickTop="1" x14ac:dyDescent="0.25">
      <c r="A34" s="35"/>
      <c r="C34" s="4"/>
      <c r="D34" s="4"/>
    </row>
    <row r="35" spans="1:4" ht="17.399999999999999" x14ac:dyDescent="0.3">
      <c r="A35" s="35"/>
      <c r="B35" s="25" t="s">
        <v>102</v>
      </c>
      <c r="C35" s="4"/>
      <c r="D35" s="4"/>
    </row>
    <row r="36" spans="1:4" x14ac:dyDescent="0.25">
      <c r="A36" s="35"/>
      <c r="C36" s="4"/>
      <c r="D36" s="4"/>
    </row>
    <row r="37" spans="1:4" x14ac:dyDescent="0.25">
      <c r="A37" s="35"/>
      <c r="C37" s="4"/>
      <c r="D37" s="4"/>
    </row>
    <row r="38" spans="1:4" x14ac:dyDescent="0.25">
      <c r="A38" s="35"/>
      <c r="C38" s="4"/>
      <c r="D38" s="4"/>
    </row>
    <row r="39" spans="1:4" x14ac:dyDescent="0.25">
      <c r="A39" s="35"/>
      <c r="C39" s="4"/>
      <c r="D39" s="4"/>
    </row>
    <row r="40" spans="1:4" x14ac:dyDescent="0.25">
      <c r="A40" s="35"/>
      <c r="C40" s="4"/>
      <c r="D40" s="4"/>
    </row>
    <row r="41" spans="1:4" x14ac:dyDescent="0.25">
      <c r="A41" s="35"/>
      <c r="C41" s="4"/>
      <c r="D41" s="4"/>
    </row>
    <row r="42" spans="1:4" x14ac:dyDescent="0.25">
      <c r="A42" s="35"/>
      <c r="C42" s="4"/>
      <c r="D42" s="4"/>
    </row>
    <row r="43" spans="1:4" x14ac:dyDescent="0.25">
      <c r="A43" s="35"/>
      <c r="C43" s="4"/>
      <c r="D43" s="4"/>
    </row>
    <row r="44" spans="1:4" x14ac:dyDescent="0.25">
      <c r="A44" s="35"/>
      <c r="C44" s="4"/>
      <c r="D44" s="4"/>
    </row>
    <row r="45" spans="1:4" x14ac:dyDescent="0.25">
      <c r="A45" s="35"/>
      <c r="C45" s="4"/>
      <c r="D45" s="4"/>
    </row>
    <row r="46" spans="1:4" x14ac:dyDescent="0.25">
      <c r="A46" s="35"/>
      <c r="C46" s="4"/>
      <c r="D46" s="4"/>
    </row>
    <row r="47" spans="1:4" x14ac:dyDescent="0.25">
      <c r="A47" s="35"/>
      <c r="C47" s="4"/>
      <c r="D47" s="4"/>
    </row>
    <row r="48" spans="1:4" x14ac:dyDescent="0.25">
      <c r="A48" s="35"/>
      <c r="C48" s="4"/>
      <c r="D48" s="4"/>
    </row>
    <row r="49" spans="1:4" x14ac:dyDescent="0.25">
      <c r="A49" s="35"/>
      <c r="C49" s="4"/>
      <c r="D49" s="4"/>
    </row>
    <row r="50" spans="1:4" x14ac:dyDescent="0.25">
      <c r="A50" s="35"/>
      <c r="C50" s="4"/>
      <c r="D50" s="4"/>
    </row>
    <row r="51" spans="1:4" ht="15.6" x14ac:dyDescent="0.3">
      <c r="A51" s="35"/>
      <c r="B51" s="1" t="s">
        <v>22</v>
      </c>
      <c r="C51" s="1" t="s">
        <v>1</v>
      </c>
      <c r="D51" s="1" t="s">
        <v>2</v>
      </c>
    </row>
    <row r="52" spans="1:4" ht="15.6" x14ac:dyDescent="0.3">
      <c r="A52" s="35"/>
      <c r="C52" s="11">
        <v>42735</v>
      </c>
      <c r="D52" s="1">
        <v>2017</v>
      </c>
    </row>
    <row r="53" spans="1:4" ht="15.6" x14ac:dyDescent="0.3">
      <c r="A53" s="35"/>
      <c r="C53" s="1"/>
      <c r="D53" s="1"/>
    </row>
    <row r="54" spans="1:4" x14ac:dyDescent="0.25">
      <c r="A54" s="35"/>
      <c r="B54" s="2"/>
      <c r="C54" s="15"/>
      <c r="D54" s="6"/>
    </row>
    <row r="55" spans="1:4" x14ac:dyDescent="0.25">
      <c r="A55" s="35"/>
      <c r="B55" s="2"/>
      <c r="C55" s="15"/>
      <c r="D55" s="6"/>
    </row>
    <row r="56" spans="1:4" ht="15.6" x14ac:dyDescent="0.3">
      <c r="A56" s="35"/>
      <c r="C56" s="1"/>
      <c r="D56" s="1"/>
    </row>
    <row r="57" spans="1:4" x14ac:dyDescent="0.25">
      <c r="A57" s="35">
        <v>1</v>
      </c>
      <c r="B57" s="19" t="s">
        <v>103</v>
      </c>
      <c r="C57" s="4"/>
      <c r="D57" s="4"/>
    </row>
    <row r="58" spans="1:4" x14ac:dyDescent="0.25">
      <c r="A58" s="35"/>
      <c r="B58" s="2"/>
      <c r="C58" s="4"/>
      <c r="D58" s="4"/>
    </row>
    <row r="59" spans="1:4" x14ac:dyDescent="0.25">
      <c r="A59" s="35" t="s">
        <v>4</v>
      </c>
      <c r="B59" s="2" t="s">
        <v>23</v>
      </c>
      <c r="C59" s="4"/>
      <c r="D59" s="4"/>
    </row>
    <row r="60" spans="1:4" x14ac:dyDescent="0.25">
      <c r="A60" s="35" t="s">
        <v>6</v>
      </c>
      <c r="B60" t="s">
        <v>77</v>
      </c>
      <c r="C60" s="4">
        <v>13058.4</v>
      </c>
      <c r="D60" s="4">
        <v>8156.2</v>
      </c>
    </row>
    <row r="61" spans="1:4" x14ac:dyDescent="0.25">
      <c r="A61" s="35" t="s">
        <v>8</v>
      </c>
      <c r="B61" t="s">
        <v>78</v>
      </c>
      <c r="C61" s="4">
        <v>2505.0300000000002</v>
      </c>
      <c r="D61" s="4">
        <v>3000</v>
      </c>
    </row>
    <row r="62" spans="1:4" x14ac:dyDescent="0.25">
      <c r="A62" s="35" t="s">
        <v>9</v>
      </c>
      <c r="B62" s="7" t="s">
        <v>148</v>
      </c>
      <c r="C62" s="4">
        <v>3411.21</v>
      </c>
      <c r="D62" s="4">
        <v>0</v>
      </c>
    </row>
    <row r="63" spans="1:4" x14ac:dyDescent="0.25">
      <c r="A63" s="35" t="s">
        <v>86</v>
      </c>
      <c r="B63" s="7" t="s">
        <v>79</v>
      </c>
      <c r="C63" s="4">
        <v>1895.2</v>
      </c>
      <c r="D63" s="4">
        <v>0</v>
      </c>
    </row>
    <row r="64" spans="1:4" x14ac:dyDescent="0.25">
      <c r="A64" s="35"/>
      <c r="B64" s="7"/>
      <c r="C64" s="17"/>
      <c r="D64" s="17"/>
    </row>
    <row r="65" spans="1:4" x14ac:dyDescent="0.25">
      <c r="A65" s="35"/>
      <c r="B65" s="5" t="s">
        <v>24</v>
      </c>
      <c r="C65" s="20">
        <f>SUM(C60:C64)</f>
        <v>20869.84</v>
      </c>
      <c r="D65" s="20">
        <f>SUM(D60:D64)</f>
        <v>11156.2</v>
      </c>
    </row>
    <row r="66" spans="1:4" x14ac:dyDescent="0.25">
      <c r="A66" s="35"/>
    </row>
    <row r="67" spans="1:4" x14ac:dyDescent="0.25">
      <c r="A67" s="35"/>
      <c r="C67" s="4"/>
      <c r="D67" s="4"/>
    </row>
    <row r="68" spans="1:4" x14ac:dyDescent="0.25">
      <c r="A68" s="35" t="s">
        <v>115</v>
      </c>
      <c r="B68" s="2" t="s">
        <v>25</v>
      </c>
      <c r="C68" s="4"/>
      <c r="D68" s="4"/>
    </row>
    <row r="69" spans="1:4" x14ac:dyDescent="0.25">
      <c r="A69" s="35" t="s">
        <v>116</v>
      </c>
      <c r="B69" t="s">
        <v>26</v>
      </c>
      <c r="C69" s="4">
        <v>72782.91</v>
      </c>
      <c r="D69" s="4">
        <v>76000</v>
      </c>
    </row>
    <row r="70" spans="1:4" x14ac:dyDescent="0.25">
      <c r="A70" s="35" t="s">
        <v>117</v>
      </c>
      <c r="B70" t="s">
        <v>28</v>
      </c>
      <c r="C70" s="4">
        <v>12919.02</v>
      </c>
      <c r="D70" s="4">
        <v>16000</v>
      </c>
    </row>
    <row r="71" spans="1:4" x14ac:dyDescent="0.25">
      <c r="A71" s="35" t="s">
        <v>118</v>
      </c>
      <c r="B71" t="s">
        <v>30</v>
      </c>
      <c r="C71" s="4">
        <v>32267.45</v>
      </c>
      <c r="D71" s="4">
        <v>35000</v>
      </c>
    </row>
    <row r="72" spans="1:4" x14ac:dyDescent="0.25">
      <c r="A72" s="35" t="s">
        <v>119</v>
      </c>
      <c r="B72" t="s">
        <v>114</v>
      </c>
      <c r="C72" s="4">
        <v>0</v>
      </c>
      <c r="D72" s="4">
        <v>0</v>
      </c>
    </row>
    <row r="73" spans="1:4" x14ac:dyDescent="0.25">
      <c r="A73" s="35" t="s">
        <v>120</v>
      </c>
      <c r="B73" t="s">
        <v>32</v>
      </c>
      <c r="C73" s="12">
        <v>0</v>
      </c>
      <c r="D73" s="4">
        <v>8500</v>
      </c>
    </row>
    <row r="74" spans="1:4" x14ac:dyDescent="0.25">
      <c r="A74" s="35" t="s">
        <v>121</v>
      </c>
      <c r="B74" t="s">
        <v>140</v>
      </c>
      <c r="C74" s="4">
        <v>6953.01</v>
      </c>
      <c r="D74" s="4">
        <v>7500</v>
      </c>
    </row>
    <row r="75" spans="1:4" x14ac:dyDescent="0.25">
      <c r="A75" s="35" t="s">
        <v>122</v>
      </c>
      <c r="B75" t="s">
        <v>33</v>
      </c>
      <c r="C75" s="4">
        <v>3646.4</v>
      </c>
      <c r="D75" s="4">
        <v>4000</v>
      </c>
    </row>
    <row r="76" spans="1:4" x14ac:dyDescent="0.25">
      <c r="A76" s="35" t="s">
        <v>123</v>
      </c>
      <c r="B76" t="s">
        <v>88</v>
      </c>
      <c r="C76" s="17">
        <v>701.41</v>
      </c>
      <c r="D76" s="17">
        <v>900</v>
      </c>
    </row>
    <row r="77" spans="1:4" x14ac:dyDescent="0.25">
      <c r="A77" s="35"/>
      <c r="B77" s="5" t="s">
        <v>34</v>
      </c>
      <c r="C77" s="20">
        <f>SUM(C69:C76)</f>
        <v>129270.2</v>
      </c>
      <c r="D77" s="20">
        <f>SUM(D69:D76)</f>
        <v>147900</v>
      </c>
    </row>
    <row r="78" spans="1:4" x14ac:dyDescent="0.25">
      <c r="A78" s="35"/>
      <c r="B78" s="5"/>
      <c r="C78" s="4"/>
      <c r="D78" s="4"/>
    </row>
    <row r="79" spans="1:4" x14ac:dyDescent="0.25">
      <c r="A79" s="35" t="s">
        <v>11</v>
      </c>
      <c r="B79" s="8" t="s">
        <v>36</v>
      </c>
      <c r="C79" s="4"/>
      <c r="D79" s="4"/>
    </row>
    <row r="80" spans="1:4" x14ac:dyDescent="0.25">
      <c r="A80" s="35" t="s">
        <v>13</v>
      </c>
      <c r="B80" s="9" t="s">
        <v>38</v>
      </c>
      <c r="C80" s="4">
        <v>1000.19</v>
      </c>
      <c r="D80" s="4">
        <v>1000</v>
      </c>
    </row>
    <row r="81" spans="1:4" x14ac:dyDescent="0.25">
      <c r="A81" s="35" t="s">
        <v>27</v>
      </c>
      <c r="B81" t="s">
        <v>80</v>
      </c>
      <c r="C81" s="4">
        <v>3928.95</v>
      </c>
      <c r="D81" s="4">
        <v>4000</v>
      </c>
    </row>
    <row r="82" spans="1:4" x14ac:dyDescent="0.25">
      <c r="A82" s="35" t="s">
        <v>29</v>
      </c>
      <c r="B82" t="s">
        <v>98</v>
      </c>
      <c r="C82" s="12">
        <v>0</v>
      </c>
      <c r="D82" s="4">
        <v>6244.43</v>
      </c>
    </row>
    <row r="83" spans="1:4" x14ac:dyDescent="0.25">
      <c r="A83" s="35" t="s">
        <v>31</v>
      </c>
      <c r="B83" t="s">
        <v>40</v>
      </c>
      <c r="C83" s="17">
        <v>4895.25</v>
      </c>
      <c r="D83" s="17">
        <v>5500</v>
      </c>
    </row>
    <row r="84" spans="1:4" x14ac:dyDescent="0.25">
      <c r="A84" s="35"/>
      <c r="B84" s="5" t="s">
        <v>41</v>
      </c>
      <c r="C84" s="20">
        <f>SUM(C80:C83)</f>
        <v>9824.39</v>
      </c>
      <c r="D84" s="20">
        <f>SUM(D80:D83)</f>
        <v>16744.43</v>
      </c>
    </row>
    <row r="85" spans="1:4" x14ac:dyDescent="0.25">
      <c r="A85" s="35"/>
      <c r="B85" s="10"/>
      <c r="C85" s="4"/>
      <c r="D85" s="4"/>
    </row>
    <row r="86" spans="1:4" x14ac:dyDescent="0.25">
      <c r="A86" s="35" t="s">
        <v>35</v>
      </c>
      <c r="B86" s="2" t="s">
        <v>42</v>
      </c>
      <c r="C86" s="4"/>
      <c r="D86" s="4"/>
    </row>
    <row r="87" spans="1:4" x14ac:dyDescent="0.25">
      <c r="A87" s="35" t="s">
        <v>37</v>
      </c>
      <c r="B87" t="s">
        <v>43</v>
      </c>
      <c r="C87" s="4">
        <v>1563.72</v>
      </c>
      <c r="D87" s="4">
        <v>1500</v>
      </c>
    </row>
    <row r="88" spans="1:4" x14ac:dyDescent="0.25">
      <c r="A88" s="35" t="s">
        <v>39</v>
      </c>
      <c r="B88" t="s">
        <v>168</v>
      </c>
      <c r="C88" s="4">
        <v>540</v>
      </c>
      <c r="D88" s="4">
        <v>1000</v>
      </c>
    </row>
    <row r="89" spans="1:4" x14ac:dyDescent="0.25">
      <c r="A89" s="35" t="s">
        <v>124</v>
      </c>
      <c r="B89" t="s">
        <v>177</v>
      </c>
      <c r="C89" s="4">
        <v>6543.66</v>
      </c>
      <c r="D89" s="4">
        <v>8000</v>
      </c>
    </row>
    <row r="90" spans="1:4" x14ac:dyDescent="0.25">
      <c r="A90" s="35" t="s">
        <v>125</v>
      </c>
      <c r="B90" t="s">
        <v>107</v>
      </c>
      <c r="C90" s="4">
        <v>20690.8</v>
      </c>
      <c r="D90" s="4">
        <v>10000</v>
      </c>
    </row>
    <row r="91" spans="1:4" x14ac:dyDescent="0.25">
      <c r="A91" s="35" t="s">
        <v>126</v>
      </c>
      <c r="B91" t="s">
        <v>163</v>
      </c>
      <c r="C91" s="4">
        <v>8967</v>
      </c>
      <c r="D91" s="4">
        <v>2000</v>
      </c>
    </row>
    <row r="92" spans="1:4" x14ac:dyDescent="0.25">
      <c r="A92" s="35" t="s">
        <v>127</v>
      </c>
      <c r="B92" t="s">
        <v>144</v>
      </c>
      <c r="C92" s="12">
        <v>23299.55</v>
      </c>
      <c r="D92" s="4">
        <v>25000</v>
      </c>
    </row>
    <row r="93" spans="1:4" x14ac:dyDescent="0.25">
      <c r="A93" s="35" t="s">
        <v>128</v>
      </c>
      <c r="B93" t="s">
        <v>81</v>
      </c>
      <c r="C93" s="4">
        <v>11993.26</v>
      </c>
      <c r="D93" s="4">
        <v>15000</v>
      </c>
    </row>
    <row r="94" spans="1:4" x14ac:dyDescent="0.25">
      <c r="A94" s="35" t="s">
        <v>129</v>
      </c>
      <c r="B94" t="s">
        <v>141</v>
      </c>
      <c r="C94" s="4">
        <v>2862.02</v>
      </c>
      <c r="D94" s="4">
        <v>3000</v>
      </c>
    </row>
    <row r="95" spans="1:4" x14ac:dyDescent="0.25">
      <c r="A95" s="35" t="s">
        <v>130</v>
      </c>
      <c r="B95" t="s">
        <v>47</v>
      </c>
      <c r="C95" s="4">
        <v>10</v>
      </c>
      <c r="D95" s="4">
        <v>100</v>
      </c>
    </row>
    <row r="96" spans="1:4" x14ac:dyDescent="0.25">
      <c r="A96" s="35" t="s">
        <v>131</v>
      </c>
      <c r="B96" t="s">
        <v>76</v>
      </c>
      <c r="C96" s="12">
        <v>1831.63</v>
      </c>
      <c r="D96" s="4">
        <v>2000</v>
      </c>
    </row>
    <row r="97" spans="1:4" x14ac:dyDescent="0.25">
      <c r="A97" s="35" t="s">
        <v>132</v>
      </c>
      <c r="B97" t="s">
        <v>87</v>
      </c>
      <c r="C97" s="12">
        <v>4361.2</v>
      </c>
      <c r="D97" s="4">
        <v>4500</v>
      </c>
    </row>
    <row r="98" spans="1:4" x14ac:dyDescent="0.25">
      <c r="A98" s="35" t="s">
        <v>133</v>
      </c>
      <c r="B98" t="s">
        <v>105</v>
      </c>
      <c r="C98" s="4">
        <v>0</v>
      </c>
      <c r="D98" s="4">
        <v>0</v>
      </c>
    </row>
    <row r="99" spans="1:4" x14ac:dyDescent="0.25">
      <c r="A99" s="35" t="s">
        <v>134</v>
      </c>
      <c r="B99" t="s">
        <v>99</v>
      </c>
      <c r="C99" s="4">
        <v>410.93</v>
      </c>
      <c r="D99" s="4">
        <v>1000</v>
      </c>
    </row>
    <row r="100" spans="1:4" x14ac:dyDescent="0.25">
      <c r="A100" s="35" t="s">
        <v>135</v>
      </c>
      <c r="B100" t="s">
        <v>142</v>
      </c>
      <c r="C100" s="4">
        <v>1398.33</v>
      </c>
      <c r="D100" s="4">
        <v>4212.96</v>
      </c>
    </row>
    <row r="101" spans="1:4" x14ac:dyDescent="0.25">
      <c r="A101" s="35" t="s">
        <v>136</v>
      </c>
      <c r="B101" t="s">
        <v>149</v>
      </c>
      <c r="C101" s="4">
        <v>6652.05</v>
      </c>
      <c r="D101" s="4">
        <v>0</v>
      </c>
    </row>
    <row r="102" spans="1:4" x14ac:dyDescent="0.25">
      <c r="A102" s="35" t="s">
        <v>145</v>
      </c>
      <c r="B102" t="s">
        <v>183</v>
      </c>
      <c r="C102" s="4">
        <v>750</v>
      </c>
      <c r="D102" s="4">
        <v>0</v>
      </c>
    </row>
    <row r="103" spans="1:4" x14ac:dyDescent="0.25">
      <c r="A103" s="35" t="s">
        <v>146</v>
      </c>
      <c r="B103" t="s">
        <v>147</v>
      </c>
      <c r="C103" s="4">
        <v>0</v>
      </c>
      <c r="D103" s="4">
        <v>0</v>
      </c>
    </row>
    <row r="104" spans="1:4" x14ac:dyDescent="0.25">
      <c r="A104" s="35" t="s">
        <v>156</v>
      </c>
      <c r="B104" t="s">
        <v>96</v>
      </c>
      <c r="C104" s="28">
        <v>1755.58</v>
      </c>
      <c r="D104" s="17">
        <v>2500</v>
      </c>
    </row>
    <row r="105" spans="1:4" x14ac:dyDescent="0.25">
      <c r="A105" s="35"/>
      <c r="B105" s="5" t="s">
        <v>48</v>
      </c>
      <c r="C105" s="20">
        <f>SUM(C87:C104)</f>
        <v>93629.73</v>
      </c>
      <c r="D105" s="20">
        <f>SUM(D87:D104)</f>
        <v>79812.960000000006</v>
      </c>
    </row>
    <row r="106" spans="1:4" x14ac:dyDescent="0.25">
      <c r="A106" s="35"/>
      <c r="C106" s="4"/>
      <c r="D106" s="4"/>
    </row>
    <row r="107" spans="1:4" x14ac:dyDescent="0.25">
      <c r="A107" s="35" t="s">
        <v>16</v>
      </c>
      <c r="B107" s="2" t="s">
        <v>50</v>
      </c>
      <c r="C107" s="4"/>
      <c r="D107" s="4"/>
    </row>
    <row r="108" spans="1:4" x14ac:dyDescent="0.25">
      <c r="A108" s="35" t="s">
        <v>18</v>
      </c>
      <c r="B108" t="s">
        <v>53</v>
      </c>
      <c r="C108" s="4">
        <v>6500</v>
      </c>
      <c r="D108" s="4">
        <v>0</v>
      </c>
    </row>
    <row r="109" spans="1:4" x14ac:dyDescent="0.25">
      <c r="A109" s="35" t="s">
        <v>44</v>
      </c>
      <c r="B109" t="s">
        <v>54</v>
      </c>
      <c r="C109" s="4">
        <v>3300</v>
      </c>
      <c r="D109" s="4">
        <v>3300</v>
      </c>
    </row>
    <row r="110" spans="1:4" x14ac:dyDescent="0.25">
      <c r="A110" s="35" t="s">
        <v>45</v>
      </c>
      <c r="B110" t="s">
        <v>106</v>
      </c>
      <c r="C110" s="4">
        <v>0</v>
      </c>
      <c r="D110" s="4">
        <v>72500</v>
      </c>
    </row>
    <row r="111" spans="1:4" x14ac:dyDescent="0.25">
      <c r="A111" s="35" t="s">
        <v>46</v>
      </c>
      <c r="B111" t="s">
        <v>155</v>
      </c>
      <c r="C111" s="4">
        <v>10000</v>
      </c>
      <c r="D111" s="4">
        <v>0</v>
      </c>
    </row>
    <row r="112" spans="1:4" x14ac:dyDescent="0.25">
      <c r="A112" s="35" t="s">
        <v>154</v>
      </c>
      <c r="B112" t="s">
        <v>109</v>
      </c>
      <c r="C112" s="17">
        <v>11138.61</v>
      </c>
      <c r="D112" s="17">
        <v>7000</v>
      </c>
    </row>
    <row r="113" spans="1:5" x14ac:dyDescent="0.25">
      <c r="A113" s="35"/>
      <c r="B113" s="5" t="s">
        <v>55</v>
      </c>
      <c r="C113" s="20">
        <f>SUM(C108:C112)</f>
        <v>30938.61</v>
      </c>
      <c r="D113" s="20">
        <f>SUM(D108:D112)</f>
        <v>82800</v>
      </c>
    </row>
    <row r="114" spans="1:5" x14ac:dyDescent="0.25">
      <c r="A114" s="35"/>
      <c r="B114" s="5"/>
      <c r="C114" s="6"/>
      <c r="D114" s="6"/>
    </row>
    <row r="115" spans="1:5" x14ac:dyDescent="0.25">
      <c r="A115" s="35" t="s">
        <v>49</v>
      </c>
      <c r="B115" s="3" t="s">
        <v>90</v>
      </c>
      <c r="C115" s="6"/>
      <c r="D115" s="16"/>
    </row>
    <row r="116" spans="1:5" x14ac:dyDescent="0.25">
      <c r="A116" s="35" t="s">
        <v>51</v>
      </c>
      <c r="B116" s="13" t="s">
        <v>94</v>
      </c>
      <c r="C116" s="16">
        <v>6300</v>
      </c>
      <c r="D116" s="16">
        <v>7500</v>
      </c>
    </row>
    <row r="117" spans="1:5" x14ac:dyDescent="0.25">
      <c r="A117" s="35" t="s">
        <v>52</v>
      </c>
      <c r="B117" s="13" t="s">
        <v>95</v>
      </c>
      <c r="C117" s="16">
        <v>2177</v>
      </c>
      <c r="D117" s="16">
        <v>1500</v>
      </c>
    </row>
    <row r="118" spans="1:5" x14ac:dyDescent="0.25">
      <c r="A118" s="35" t="s">
        <v>137</v>
      </c>
      <c r="B118" s="13" t="s">
        <v>164</v>
      </c>
      <c r="C118" s="26">
        <v>9841.44</v>
      </c>
      <c r="D118" s="26">
        <v>11000</v>
      </c>
    </row>
    <row r="119" spans="1:5" s="14" customFormat="1" x14ac:dyDescent="0.25">
      <c r="A119" s="37"/>
      <c r="B119" s="5" t="s">
        <v>93</v>
      </c>
      <c r="C119" s="33">
        <f>SUM(C116:C118)</f>
        <v>18318.440000000002</v>
      </c>
      <c r="D119" s="33">
        <f>SUM(D116:D118)</f>
        <v>20000</v>
      </c>
    </row>
    <row r="120" spans="1:5" s="14" customFormat="1" x14ac:dyDescent="0.25">
      <c r="A120" s="55"/>
      <c r="B120" s="55"/>
      <c r="C120" s="55"/>
      <c r="D120" s="33"/>
      <c r="E120" s="46"/>
    </row>
    <row r="121" spans="1:5" s="14" customFormat="1" x14ac:dyDescent="0.25">
      <c r="A121" s="35" t="s">
        <v>89</v>
      </c>
      <c r="B121" s="47" t="s">
        <v>111</v>
      </c>
      <c r="C121" s="33"/>
      <c r="D121" s="33"/>
      <c r="E121" s="46"/>
    </row>
    <row r="122" spans="1:5" s="14" customFormat="1" x14ac:dyDescent="0.25">
      <c r="A122" s="35" t="s">
        <v>91</v>
      </c>
      <c r="B122" s="48" t="s">
        <v>112</v>
      </c>
      <c r="C122" s="39">
        <v>60663.48</v>
      </c>
      <c r="D122" s="41">
        <v>65000</v>
      </c>
      <c r="E122" s="46"/>
    </row>
    <row r="123" spans="1:5" x14ac:dyDescent="0.25">
      <c r="A123" s="35" t="s">
        <v>92</v>
      </c>
      <c r="B123" s="49" t="s">
        <v>169</v>
      </c>
      <c r="C123" s="50">
        <v>64570.55</v>
      </c>
      <c r="D123" s="50">
        <v>70000</v>
      </c>
      <c r="E123" s="51"/>
    </row>
    <row r="124" spans="1:5" x14ac:dyDescent="0.25">
      <c r="A124" s="35" t="s">
        <v>179</v>
      </c>
      <c r="B124" s="49" t="s">
        <v>181</v>
      </c>
      <c r="C124" s="50">
        <v>9200</v>
      </c>
      <c r="D124" s="50">
        <v>9000</v>
      </c>
      <c r="E124" s="51"/>
    </row>
    <row r="125" spans="1:5" x14ac:dyDescent="0.25">
      <c r="A125" s="35" t="s">
        <v>143</v>
      </c>
      <c r="B125" s="49" t="s">
        <v>167</v>
      </c>
      <c r="C125" s="50">
        <v>25752.01</v>
      </c>
      <c r="D125" s="50">
        <v>10000</v>
      </c>
      <c r="E125" s="51"/>
    </row>
    <row r="126" spans="1:5" x14ac:dyDescent="0.25">
      <c r="A126" s="35" t="s">
        <v>180</v>
      </c>
      <c r="B126" s="48" t="s">
        <v>139</v>
      </c>
      <c r="C126" s="50">
        <v>28571.88</v>
      </c>
      <c r="D126" s="50">
        <v>35000</v>
      </c>
      <c r="E126" s="51"/>
    </row>
    <row r="127" spans="1:5" x14ac:dyDescent="0.25">
      <c r="A127" s="35"/>
      <c r="B127" s="52" t="s">
        <v>113</v>
      </c>
      <c r="C127" s="53">
        <f>SUM(C122:C126)</f>
        <v>188757.92</v>
      </c>
      <c r="D127" s="53">
        <f>SUM(D122:D126)</f>
        <v>189000</v>
      </c>
      <c r="E127" s="51"/>
    </row>
    <row r="128" spans="1:5" x14ac:dyDescent="0.25">
      <c r="A128" s="35"/>
      <c r="B128" s="47"/>
      <c r="C128" s="53"/>
      <c r="D128" s="30"/>
      <c r="E128" s="51"/>
    </row>
    <row r="129" spans="1:5" x14ac:dyDescent="0.25">
      <c r="A129" s="35"/>
      <c r="B129" s="47"/>
      <c r="C129" s="53"/>
      <c r="D129" s="30"/>
      <c r="E129" s="51"/>
    </row>
    <row r="130" spans="1:5" x14ac:dyDescent="0.25">
      <c r="A130" s="35" t="s">
        <v>56</v>
      </c>
      <c r="B130" s="54" t="s">
        <v>57</v>
      </c>
      <c r="C130" s="22"/>
      <c r="D130" s="22"/>
      <c r="E130" s="51"/>
    </row>
    <row r="131" spans="1:5" x14ac:dyDescent="0.25">
      <c r="A131" s="35" t="s">
        <v>58</v>
      </c>
      <c r="B131" s="51" t="s">
        <v>59</v>
      </c>
      <c r="C131" s="22">
        <v>9041.77</v>
      </c>
      <c r="D131" s="22">
        <v>9000</v>
      </c>
      <c r="E131" s="51"/>
    </row>
    <row r="132" spans="1:5" x14ac:dyDescent="0.25">
      <c r="A132" s="35" t="s">
        <v>60</v>
      </c>
      <c r="B132" t="s">
        <v>101</v>
      </c>
      <c r="C132" s="4">
        <v>183.38</v>
      </c>
      <c r="D132" s="44">
        <v>200</v>
      </c>
    </row>
    <row r="133" spans="1:5" x14ac:dyDescent="0.25">
      <c r="A133" s="35" t="s">
        <v>100</v>
      </c>
      <c r="B133" t="s">
        <v>61</v>
      </c>
      <c r="C133" s="26">
        <v>1.61</v>
      </c>
      <c r="D133" s="17">
        <v>20</v>
      </c>
    </row>
    <row r="134" spans="1:5" x14ac:dyDescent="0.25">
      <c r="A134" s="35"/>
      <c r="B134" s="5" t="s">
        <v>62</v>
      </c>
      <c r="C134" s="20">
        <f>SUM(C131:C133)</f>
        <v>9226.76</v>
      </c>
      <c r="D134" s="20">
        <f>SUM(D131:D133)</f>
        <v>9220</v>
      </c>
    </row>
    <row r="135" spans="1:5" x14ac:dyDescent="0.25">
      <c r="A135" s="35"/>
      <c r="B135" s="5"/>
      <c r="C135" s="20"/>
      <c r="D135" s="20"/>
    </row>
    <row r="136" spans="1:5" x14ac:dyDescent="0.25">
      <c r="A136" s="35" t="s">
        <v>159</v>
      </c>
      <c r="B136" s="3" t="s">
        <v>157</v>
      </c>
      <c r="C136" s="20"/>
      <c r="D136" s="20"/>
    </row>
    <row r="137" spans="1:5" x14ac:dyDescent="0.25">
      <c r="A137" s="35" t="s">
        <v>158</v>
      </c>
      <c r="B137" s="13" t="s">
        <v>160</v>
      </c>
      <c r="C137" s="26">
        <v>1000</v>
      </c>
      <c r="D137" s="20">
        <v>1000</v>
      </c>
    </row>
    <row r="138" spans="1:5" x14ac:dyDescent="0.25">
      <c r="A138" s="35" t="s">
        <v>161</v>
      </c>
      <c r="B138" s="13" t="s">
        <v>178</v>
      </c>
      <c r="C138" s="26">
        <v>3000</v>
      </c>
      <c r="D138" s="45">
        <v>0</v>
      </c>
    </row>
    <row r="139" spans="1:5" x14ac:dyDescent="0.25">
      <c r="A139" s="35"/>
      <c r="B139" s="5" t="s">
        <v>162</v>
      </c>
      <c r="C139" s="20">
        <f>SUM(C137:C138)</f>
        <v>4000</v>
      </c>
      <c r="D139" s="20">
        <f>SUM(D137:D138)</f>
        <v>1000</v>
      </c>
    </row>
    <row r="140" spans="1:5" x14ac:dyDescent="0.25">
      <c r="A140" s="35"/>
      <c r="C140" s="20"/>
      <c r="D140" s="17"/>
    </row>
    <row r="141" spans="1:5" x14ac:dyDescent="0.25">
      <c r="A141" s="35"/>
      <c r="B141" s="19" t="s">
        <v>63</v>
      </c>
      <c r="C141" s="20">
        <f>SUM(C139+C134+C127+C119+C113+C105+C84+C77+C65)</f>
        <v>504835.89000000007</v>
      </c>
      <c r="D141" s="20">
        <f>SUM(D139+D134+D127+D119+D113+D105+D84+D77+D65)</f>
        <v>557633.59</v>
      </c>
    </row>
    <row r="142" spans="1:5" x14ac:dyDescent="0.25">
      <c r="A142" s="35"/>
      <c r="C142" s="4"/>
      <c r="D142" s="4"/>
    </row>
    <row r="143" spans="1:5" ht="17.399999999999999" x14ac:dyDescent="0.3">
      <c r="A143" s="35"/>
      <c r="B143" s="25" t="s">
        <v>102</v>
      </c>
      <c r="C143" s="4"/>
      <c r="D143" s="4"/>
    </row>
    <row r="144" spans="1:5" x14ac:dyDescent="0.25">
      <c r="A144" s="35"/>
      <c r="C144" s="4"/>
      <c r="D144" s="4"/>
    </row>
    <row r="145" spans="1:4" x14ac:dyDescent="0.25">
      <c r="A145" s="35" t="s">
        <v>64</v>
      </c>
      <c r="B145" s="19" t="s">
        <v>104</v>
      </c>
      <c r="C145" s="4"/>
      <c r="D145" s="4"/>
    </row>
    <row r="146" spans="1:4" x14ac:dyDescent="0.25">
      <c r="A146" s="35"/>
      <c r="C146" s="4"/>
      <c r="D146" s="4"/>
    </row>
    <row r="147" spans="1:4" x14ac:dyDescent="0.25">
      <c r="A147" s="35" t="s">
        <v>65</v>
      </c>
      <c r="B147" s="2" t="s">
        <v>66</v>
      </c>
      <c r="C147" s="4"/>
      <c r="D147" s="4"/>
    </row>
    <row r="148" spans="1:4" x14ac:dyDescent="0.25">
      <c r="A148" s="35" t="s">
        <v>67</v>
      </c>
      <c r="B148" t="s">
        <v>68</v>
      </c>
      <c r="C148" s="4">
        <v>0</v>
      </c>
      <c r="D148" s="4">
        <v>0</v>
      </c>
    </row>
    <row r="149" spans="1:4" x14ac:dyDescent="0.25">
      <c r="A149" s="35" t="s">
        <v>69</v>
      </c>
      <c r="B149" t="s">
        <v>110</v>
      </c>
      <c r="C149" s="4">
        <v>29572.880000000001</v>
      </c>
      <c r="D149" s="4">
        <v>3000</v>
      </c>
    </row>
    <row r="150" spans="1:4" x14ac:dyDescent="0.25">
      <c r="A150" s="35" t="s">
        <v>71</v>
      </c>
      <c r="B150" t="s">
        <v>70</v>
      </c>
      <c r="C150" s="4">
        <v>6891.4</v>
      </c>
      <c r="D150" s="4">
        <v>2000</v>
      </c>
    </row>
    <row r="151" spans="1:4" x14ac:dyDescent="0.25">
      <c r="A151" s="35" t="s">
        <v>138</v>
      </c>
      <c r="B151" t="s">
        <v>170</v>
      </c>
      <c r="C151" s="4">
        <v>7714.94</v>
      </c>
      <c r="D151" s="4">
        <v>6000</v>
      </c>
    </row>
    <row r="152" spans="1:4" x14ac:dyDescent="0.25">
      <c r="A152" s="35"/>
      <c r="C152" s="28"/>
      <c r="D152" s="17"/>
    </row>
    <row r="153" spans="1:4" x14ac:dyDescent="0.25">
      <c r="A153" s="35"/>
      <c r="B153" s="5" t="s">
        <v>72</v>
      </c>
      <c r="C153" s="27">
        <f>SUM(C148:C152)</f>
        <v>44179.22</v>
      </c>
      <c r="D153" s="27">
        <f>SUM(D148:D152)</f>
        <v>11000</v>
      </c>
    </row>
    <row r="154" spans="1:4" x14ac:dyDescent="0.25">
      <c r="A154" s="35"/>
      <c r="B154" s="5"/>
      <c r="C154" s="30"/>
      <c r="D154" s="30"/>
    </row>
    <row r="155" spans="1:4" s="2" customFormat="1" x14ac:dyDescent="0.25">
      <c r="A155" s="34" t="s">
        <v>64</v>
      </c>
      <c r="B155" s="2" t="s">
        <v>171</v>
      </c>
      <c r="C155" s="6"/>
      <c r="D155" s="29"/>
    </row>
    <row r="156" spans="1:4" x14ac:dyDescent="0.25">
      <c r="A156" s="35" t="s">
        <v>65</v>
      </c>
      <c r="B156" t="s">
        <v>182</v>
      </c>
      <c r="C156" s="4">
        <v>0</v>
      </c>
      <c r="D156" s="12">
        <v>15500</v>
      </c>
    </row>
    <row r="157" spans="1:4" x14ac:dyDescent="0.25">
      <c r="A157" s="35"/>
      <c r="C157" s="4"/>
      <c r="D157" s="12"/>
    </row>
    <row r="158" spans="1:4" x14ac:dyDescent="0.25">
      <c r="A158" s="35"/>
      <c r="C158" s="4"/>
      <c r="D158" s="12"/>
    </row>
    <row r="159" spans="1:4" x14ac:dyDescent="0.25">
      <c r="A159" s="35"/>
      <c r="B159" s="5" t="s">
        <v>172</v>
      </c>
      <c r="C159" s="27">
        <v>0</v>
      </c>
      <c r="D159" s="31">
        <f>SUM(D156:D158)</f>
        <v>15500</v>
      </c>
    </row>
    <row r="160" spans="1:4" x14ac:dyDescent="0.25">
      <c r="A160" s="35"/>
      <c r="B160" s="5"/>
      <c r="C160" s="30"/>
      <c r="D160" s="30"/>
    </row>
    <row r="161" spans="1:4" x14ac:dyDescent="0.25">
      <c r="A161" s="35"/>
      <c r="B161" s="5"/>
      <c r="C161" s="30"/>
      <c r="D161" s="30"/>
    </row>
    <row r="162" spans="1:4" x14ac:dyDescent="0.25">
      <c r="A162" s="35"/>
      <c r="C162" s="17"/>
      <c r="D162" s="17"/>
    </row>
    <row r="163" spans="1:4" ht="13.8" thickBot="1" x14ac:dyDescent="0.3">
      <c r="A163" s="35"/>
      <c r="B163" s="19" t="s">
        <v>73</v>
      </c>
      <c r="C163" s="18">
        <f>C153</f>
        <v>44179.22</v>
      </c>
      <c r="D163" s="18">
        <f>D153+D159</f>
        <v>26500</v>
      </c>
    </row>
    <row r="164" spans="1:4" ht="13.8" thickTop="1" x14ac:dyDescent="0.25">
      <c r="A164" s="35"/>
      <c r="C164" s="21"/>
      <c r="D164" s="21"/>
    </row>
    <row r="165" spans="1:4" ht="13.8" thickBot="1" x14ac:dyDescent="0.3">
      <c r="A165" s="35"/>
      <c r="B165" s="19" t="s">
        <v>74</v>
      </c>
      <c r="C165" s="18">
        <f>SUM(C163+C141)</f>
        <v>549015.1100000001</v>
      </c>
      <c r="D165" s="18">
        <f>SUM(D163+D141)</f>
        <v>584133.59</v>
      </c>
    </row>
    <row r="166" spans="1:4" ht="13.8" thickTop="1" x14ac:dyDescent="0.25">
      <c r="A166" s="35"/>
      <c r="C166" s="22"/>
      <c r="D166" s="22"/>
    </row>
    <row r="167" spans="1:4" ht="13.8" thickBot="1" x14ac:dyDescent="0.3">
      <c r="A167" s="38"/>
      <c r="B167" s="24" t="s">
        <v>75</v>
      </c>
      <c r="C167" s="43">
        <f>C33-C165</f>
        <v>75333.589999999851</v>
      </c>
      <c r="D167" s="23">
        <f>D33-D165</f>
        <v>0</v>
      </c>
    </row>
    <row r="168" spans="1:4" x14ac:dyDescent="0.25">
      <c r="A168" s="35"/>
      <c r="C168" s="4"/>
      <c r="D168" s="4"/>
    </row>
    <row r="169" spans="1:4" ht="17.399999999999999" x14ac:dyDescent="0.3">
      <c r="A169" s="35"/>
      <c r="B169" s="25" t="s">
        <v>102</v>
      </c>
      <c r="C169" s="4"/>
      <c r="D169" s="4"/>
    </row>
    <row r="170" spans="1:4" x14ac:dyDescent="0.25">
      <c r="A170" s="35"/>
      <c r="C170" s="4"/>
      <c r="D170" s="4"/>
    </row>
    <row r="171" spans="1:4" x14ac:dyDescent="0.25">
      <c r="A171" s="35"/>
      <c r="B171" s="2" t="s">
        <v>82</v>
      </c>
      <c r="C171" s="4"/>
      <c r="D171" s="4"/>
    </row>
    <row r="172" spans="1:4" x14ac:dyDescent="0.25">
      <c r="A172" s="35"/>
      <c r="B172" t="s">
        <v>173</v>
      </c>
      <c r="C172" s="4">
        <v>50754.67</v>
      </c>
      <c r="D172" s="4"/>
    </row>
    <row r="173" spans="1:4" x14ac:dyDescent="0.25">
      <c r="A173" s="35"/>
      <c r="B173" t="s">
        <v>174</v>
      </c>
      <c r="C173" s="4">
        <v>253384.41</v>
      </c>
      <c r="D173" s="4"/>
    </row>
    <row r="174" spans="1:4" x14ac:dyDescent="0.25">
      <c r="A174" s="35"/>
      <c r="B174" t="s">
        <v>175</v>
      </c>
      <c r="C174" s="4">
        <v>922.97</v>
      </c>
      <c r="D174" s="4"/>
    </row>
    <row r="175" spans="1:4" x14ac:dyDescent="0.25">
      <c r="A175" s="35"/>
      <c r="B175" t="s">
        <v>176</v>
      </c>
      <c r="C175" s="4">
        <v>9330.14</v>
      </c>
      <c r="D175" s="4"/>
    </row>
    <row r="176" spans="1:4" x14ac:dyDescent="0.25">
      <c r="A176" s="35"/>
      <c r="B176" t="s">
        <v>83</v>
      </c>
      <c r="C176" s="4"/>
      <c r="D176" s="4"/>
    </row>
    <row r="177" spans="1:4" x14ac:dyDescent="0.25">
      <c r="A177" s="35"/>
      <c r="C177" s="4"/>
      <c r="D177" s="4"/>
    </row>
    <row r="178" spans="1:4" x14ac:dyDescent="0.25">
      <c r="A178" s="35"/>
      <c r="B178" t="s">
        <v>152</v>
      </c>
      <c r="C178" s="44"/>
      <c r="D178" s="4"/>
    </row>
    <row r="179" spans="1:4" x14ac:dyDescent="0.25">
      <c r="A179" s="35"/>
      <c r="B179" t="s">
        <v>153</v>
      </c>
      <c r="C179" s="4"/>
      <c r="D179" s="4"/>
    </row>
    <row r="180" spans="1:4" x14ac:dyDescent="0.25">
      <c r="A180" s="35"/>
      <c r="C180" s="4"/>
      <c r="D180" s="4"/>
    </row>
    <row r="181" spans="1:4" x14ac:dyDescent="0.25">
      <c r="A181" s="35"/>
      <c r="C181" s="4"/>
      <c r="D181" s="4"/>
    </row>
    <row r="182" spans="1:4" x14ac:dyDescent="0.25">
      <c r="A182" s="35"/>
      <c r="C182" s="4"/>
      <c r="D182" s="4"/>
    </row>
    <row r="183" spans="1:4" x14ac:dyDescent="0.25">
      <c r="A183" s="35"/>
      <c r="C183" s="4"/>
      <c r="D183" s="4"/>
    </row>
    <row r="184" spans="1:4" x14ac:dyDescent="0.25">
      <c r="A184" s="35"/>
      <c r="C184" s="4"/>
      <c r="D184" s="4"/>
    </row>
    <row r="185" spans="1:4" x14ac:dyDescent="0.25">
      <c r="A185" s="35"/>
      <c r="C185" s="4"/>
      <c r="D185" s="4"/>
    </row>
    <row r="186" spans="1:4" x14ac:dyDescent="0.25">
      <c r="A186" s="35"/>
      <c r="C186" s="4"/>
      <c r="D186" s="4"/>
    </row>
    <row r="187" spans="1:4" x14ac:dyDescent="0.25">
      <c r="A187" s="35"/>
      <c r="C187" s="4"/>
      <c r="D187" s="4"/>
    </row>
    <row r="188" spans="1:4" x14ac:dyDescent="0.25">
      <c r="A188" s="35"/>
      <c r="C188" s="4"/>
      <c r="D188" s="4"/>
    </row>
    <row r="189" spans="1:4" x14ac:dyDescent="0.25">
      <c r="A189" s="35"/>
      <c r="C189" s="4"/>
      <c r="D189" s="4"/>
    </row>
    <row r="190" spans="1:4" x14ac:dyDescent="0.25">
      <c r="A190" s="35"/>
      <c r="C190" s="4"/>
      <c r="D190" s="4"/>
    </row>
    <row r="191" spans="1:4" x14ac:dyDescent="0.25">
      <c r="A191" s="35"/>
      <c r="C191" s="4"/>
      <c r="D191" s="4"/>
    </row>
    <row r="192" spans="1:4" x14ac:dyDescent="0.25">
      <c r="A192" s="35"/>
      <c r="C192" s="4"/>
      <c r="D192" s="4"/>
    </row>
    <row r="193" spans="1:4" x14ac:dyDescent="0.25">
      <c r="A193" s="35"/>
      <c r="C193" s="4"/>
      <c r="D193" s="4"/>
    </row>
    <row r="194" spans="1:4" x14ac:dyDescent="0.25">
      <c r="A194" s="35"/>
      <c r="C194" s="4"/>
      <c r="D194" s="4"/>
    </row>
    <row r="195" spans="1:4" x14ac:dyDescent="0.25">
      <c r="A195" s="35"/>
      <c r="C195" s="4"/>
      <c r="D195" s="4"/>
    </row>
    <row r="196" spans="1:4" x14ac:dyDescent="0.25">
      <c r="A196" s="35"/>
      <c r="C196" s="4"/>
      <c r="D196" s="4"/>
    </row>
    <row r="197" spans="1:4" x14ac:dyDescent="0.25">
      <c r="A197" s="35"/>
      <c r="C197" s="4"/>
      <c r="D197" s="4"/>
    </row>
    <row r="198" spans="1:4" x14ac:dyDescent="0.25">
      <c r="A198" s="35"/>
      <c r="C198" s="4"/>
      <c r="D198" s="4"/>
    </row>
    <row r="199" spans="1:4" x14ac:dyDescent="0.25">
      <c r="A199" s="35"/>
      <c r="C199" s="4"/>
      <c r="D199" s="4"/>
    </row>
    <row r="200" spans="1:4" x14ac:dyDescent="0.25">
      <c r="A200" s="35"/>
      <c r="C200" s="4"/>
      <c r="D200" s="4"/>
    </row>
    <row r="201" spans="1:4" x14ac:dyDescent="0.25">
      <c r="A201" s="35"/>
      <c r="C201" s="4"/>
      <c r="D201" s="4"/>
    </row>
    <row r="202" spans="1:4" x14ac:dyDescent="0.25">
      <c r="A202" s="35"/>
      <c r="C202" s="4"/>
      <c r="D202" s="4"/>
    </row>
    <row r="203" spans="1:4" x14ac:dyDescent="0.25">
      <c r="A203" s="35"/>
      <c r="C203" s="4"/>
      <c r="D203" s="4"/>
    </row>
    <row r="204" spans="1:4" x14ac:dyDescent="0.25">
      <c r="A204" s="35"/>
      <c r="C204" s="4"/>
      <c r="D204" s="4"/>
    </row>
    <row r="205" spans="1:4" x14ac:dyDescent="0.25">
      <c r="A205" s="35"/>
      <c r="C205" s="4"/>
      <c r="D205" s="4"/>
    </row>
    <row r="206" spans="1:4" x14ac:dyDescent="0.25">
      <c r="A206" s="35"/>
      <c r="C206" s="4"/>
      <c r="D206" s="4"/>
    </row>
    <row r="207" spans="1:4" x14ac:dyDescent="0.25">
      <c r="A207" s="35"/>
      <c r="C207" s="4"/>
      <c r="D207" s="4"/>
    </row>
    <row r="208" spans="1:4" x14ac:dyDescent="0.25">
      <c r="A208" s="35"/>
      <c r="C208" s="4"/>
      <c r="D208" s="4"/>
    </row>
    <row r="209" spans="1:4" x14ac:dyDescent="0.25">
      <c r="A209" s="35"/>
      <c r="C209" s="4"/>
      <c r="D209" s="4"/>
    </row>
    <row r="210" spans="1:4" x14ac:dyDescent="0.25">
      <c r="A210" s="35"/>
      <c r="C210" s="4"/>
      <c r="D210" s="4"/>
    </row>
    <row r="211" spans="1:4" x14ac:dyDescent="0.25">
      <c r="A211" s="35"/>
      <c r="C211" s="4"/>
      <c r="D211" s="4"/>
    </row>
    <row r="212" spans="1:4" x14ac:dyDescent="0.25">
      <c r="A212" s="35"/>
      <c r="C212" s="4"/>
      <c r="D212" s="4"/>
    </row>
    <row r="213" spans="1:4" x14ac:dyDescent="0.25">
      <c r="A213" s="35"/>
      <c r="C213" s="4"/>
      <c r="D213" s="4"/>
    </row>
    <row r="214" spans="1:4" x14ac:dyDescent="0.25">
      <c r="A214" s="35"/>
      <c r="C214" s="4"/>
      <c r="D214" s="4"/>
    </row>
    <row r="215" spans="1:4" x14ac:dyDescent="0.25">
      <c r="A215" s="35"/>
      <c r="C215" s="4"/>
      <c r="D215" s="4"/>
    </row>
    <row r="216" spans="1:4" x14ac:dyDescent="0.25">
      <c r="A216" s="35"/>
      <c r="C216" s="4"/>
      <c r="D216" s="4"/>
    </row>
    <row r="217" spans="1:4" x14ac:dyDescent="0.25">
      <c r="A217" s="35"/>
      <c r="C217" s="4"/>
      <c r="D217" s="4"/>
    </row>
    <row r="218" spans="1:4" x14ac:dyDescent="0.25">
      <c r="A218" s="35"/>
      <c r="C218" s="4"/>
      <c r="D218" s="4"/>
    </row>
    <row r="219" spans="1:4" x14ac:dyDescent="0.25">
      <c r="A219" s="35"/>
      <c r="C219" s="4"/>
      <c r="D219" s="4"/>
    </row>
    <row r="220" spans="1:4" x14ac:dyDescent="0.25">
      <c r="A220" s="35"/>
      <c r="C220" s="4"/>
      <c r="D220" s="4"/>
    </row>
    <row r="221" spans="1:4" x14ac:dyDescent="0.25">
      <c r="A221" s="35"/>
    </row>
    <row r="222" spans="1:4" x14ac:dyDescent="0.25">
      <c r="A222" s="35"/>
    </row>
    <row r="223" spans="1:4" x14ac:dyDescent="0.25">
      <c r="A223" s="35"/>
    </row>
    <row r="224" spans="1:4" x14ac:dyDescent="0.25">
      <c r="A224" s="35"/>
    </row>
    <row r="225" spans="1:1" x14ac:dyDescent="0.25">
      <c r="A225" s="35"/>
    </row>
    <row r="226" spans="1:1" x14ac:dyDescent="0.25">
      <c r="A226" s="35"/>
    </row>
    <row r="227" spans="1:1" x14ac:dyDescent="0.25">
      <c r="A227" s="35"/>
    </row>
    <row r="228" spans="1:1" x14ac:dyDescent="0.25">
      <c r="A228" s="35"/>
    </row>
    <row r="229" spans="1:1" x14ac:dyDescent="0.25">
      <c r="A229" s="35"/>
    </row>
  </sheetData>
  <phoneticPr fontId="0" type="noConversion"/>
  <pageMargins left="0.7" right="0.7" top="0.75" bottom="0.75" header="0.3" footer="0.3"/>
  <pageSetup paperSize="9" scale="8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studio riva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</dc:creator>
  <cp:lastModifiedBy>Sara Maggioni</cp:lastModifiedBy>
  <cp:lastPrinted>2017-04-01T10:23:14Z</cp:lastPrinted>
  <dcterms:created xsi:type="dcterms:W3CDTF">2012-11-09T16:41:39Z</dcterms:created>
  <dcterms:modified xsi:type="dcterms:W3CDTF">2017-04-11T08:48:42Z</dcterms:modified>
</cp:coreProperties>
</file>